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GalponURBANO" sheetId="1" r:id="rId1"/>
    <sheet name="GalponSubURBAN" sheetId="2" r:id="rId2"/>
  </sheets>
  <definedNames>
    <definedName name="_xlnm.Print_Area" localSheetId="1">'GalponSubURBAN'!$A$1:$X$53</definedName>
    <definedName name="_xlnm.Print_Area" localSheetId="0">'GalponURBANO'!$A$1:$X$53</definedName>
  </definedNames>
  <calcPr fullCalcOnLoad="1"/>
</workbook>
</file>

<file path=xl/sharedStrings.xml><?xml version="1.0" encoding="utf-8"?>
<sst xmlns="http://schemas.openxmlformats.org/spreadsheetml/2006/main" count="100" uniqueCount="50">
  <si>
    <t>/</t>
  </si>
  <si>
    <t xml:space="preserve"> PROFESIONAL:</t>
  </si>
  <si>
    <t xml:space="preserve"> COMITENTE:</t>
  </si>
  <si>
    <t xml:space="preserve"> OBRA:</t>
  </si>
  <si>
    <t xml:space="preserve"> UBICACIÓN:</t>
  </si>
  <si>
    <t>CANTIDAD DE M2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</si>
  <si>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</si>
  <si>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</si>
  <si>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</si>
  <si>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</si>
  <si>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</si>
  <si>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</si>
  <si>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</si>
  <si>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</si>
  <si>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</si>
  <si>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</si>
  <si>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</si>
  <si>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</si>
  <si>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</si>
  <si>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</si>
  <si>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</si>
  <si>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</si>
  <si>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</si>
  <si>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</si>
  <si>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</si>
  <si>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</si>
  <si>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</si>
  <si>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</si>
  <si>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</si>
  <si>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</si>
  <si>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</si>
  <si>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</si>
  <si>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</si>
  <si>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</si>
  <si>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</si>
  <si>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</si>
  <si>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</si>
  <si>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</si>
  <si>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</si>
  <si>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</si>
  <si>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</si>
  <si>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</si>
  <si>
    <t>Galpón - Depósito Urbano</t>
  </si>
  <si>
    <t>Galpón - Depósito Sub-Urbano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</si>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</sst>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"/>
    <numFmt numFmtId="182" formatCode="0.000"/>
    <numFmt numFmtId="183" formatCode="0.0000"/>
  </numFmts>
  <fonts count="1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" fontId="1" fillId="5" borderId="11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8" xfId="0" applyNumberFormat="1" applyFont="1" applyFill="1" applyBorder="1" applyAlignment="1" applyProtection="1">
      <alignment horizontal="right" indent="1"/>
      <protection locked="0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0" fontId="1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0" fontId="13" fillId="5" borderId="4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71875" style="0" customWidth="1"/>
    <col min="25" max="28" width="3.7109375" style="0" customWidth="1"/>
    <col min="30" max="32" width="5.7109375" style="0" customWidth="1"/>
  </cols>
  <sheetData>
    <row r="5" spans="19:23" ht="33.75" customHeight="1">
      <c r="S5" s="88">
        <v>43070</v>
      </c>
      <c r="T5" s="89"/>
      <c r="U5" s="89"/>
      <c r="V5" s="89"/>
      <c r="W5" s="89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83" t="s">
        <v>1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S10" s="73" t="s">
        <v>37</v>
      </c>
      <c r="T10" s="73"/>
      <c r="U10" s="73"/>
      <c r="V10" s="73"/>
      <c r="W10" s="73"/>
    </row>
    <row r="11" spans="1:23" ht="19.5" customHeight="1">
      <c r="A11" s="2" t="s">
        <v>36</v>
      </c>
      <c r="B11" s="30"/>
      <c r="C11" s="30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79" t="s">
        <v>2</v>
      </c>
      <c r="B12" s="80"/>
      <c r="C12" s="80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23" ht="19.5" customHeight="1">
      <c r="A13" s="74" t="s">
        <v>3</v>
      </c>
      <c r="B13" s="75"/>
      <c r="C13" s="75"/>
      <c r="D13" s="81" t="s">
        <v>42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73" t="s">
        <v>5</v>
      </c>
      <c r="T13" s="73"/>
      <c r="U13" s="73"/>
      <c r="V13" s="73"/>
      <c r="W13" s="73"/>
    </row>
    <row r="14" spans="1:23" ht="19.5" customHeight="1">
      <c r="A14" s="74" t="s">
        <v>4</v>
      </c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78">
        <v>250</v>
      </c>
      <c r="T14" s="78"/>
      <c r="U14" s="78"/>
      <c r="V14" s="78"/>
      <c r="W14" s="78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67"/>
      <c r="Q16" s="67"/>
      <c r="R16" s="67"/>
      <c r="S16" s="67"/>
    </row>
    <row r="17" spans="1:27" ht="19.5" customHeight="1">
      <c r="A17" s="3" t="s">
        <v>6</v>
      </c>
      <c r="B17" s="68" t="s">
        <v>35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8</v>
      </c>
      <c r="Q17" s="71"/>
      <c r="R17" s="71"/>
      <c r="S17" s="71"/>
      <c r="T17" s="71" t="s">
        <v>7</v>
      </c>
      <c r="U17" s="71"/>
      <c r="V17" s="71"/>
      <c r="W17" s="72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8">
        <f>+ROUND($P$43*$S$14*T19/100,2)</f>
        <v>55935.87</v>
      </c>
      <c r="Q19" s="59"/>
      <c r="R19" s="59"/>
      <c r="S19" s="60"/>
      <c r="T19" s="65">
        <v>2.411763833410826</v>
      </c>
      <c r="U19" s="66"/>
      <c r="V19" s="66"/>
      <c r="W19" s="66"/>
      <c r="Y19" s="64"/>
      <c r="Z19" s="64"/>
      <c r="AA19" s="64"/>
      <c r="AB19" s="64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8">
        <f aca="true" t="shared" si="0" ref="P20:P40">+ROUND($P$43*$S$14*T20/100,2)</f>
        <v>45122.8</v>
      </c>
      <c r="Q20" s="59"/>
      <c r="R20" s="59"/>
      <c r="S20" s="60"/>
      <c r="T20" s="65">
        <v>1.9455409858576775</v>
      </c>
      <c r="U20" s="66"/>
      <c r="V20" s="66"/>
      <c r="W20" s="66"/>
      <c r="Y20" s="64"/>
      <c r="Z20" s="64"/>
      <c r="AA20" s="64"/>
      <c r="AB20" s="64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58">
        <f t="shared" si="0"/>
        <v>551728.05</v>
      </c>
      <c r="Q21" s="59"/>
      <c r="R21" s="59"/>
      <c r="S21" s="60"/>
      <c r="T21" s="65">
        <v>23.788629033411258</v>
      </c>
      <c r="U21" s="66"/>
      <c r="V21" s="66"/>
      <c r="W21" s="66"/>
      <c r="Y21" s="64"/>
      <c r="Z21" s="64"/>
      <c r="AA21" s="64"/>
      <c r="AB21" s="64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8">
        <f t="shared" si="0"/>
        <v>440268.62</v>
      </c>
      <c r="Q22" s="59"/>
      <c r="R22" s="59"/>
      <c r="S22" s="60"/>
      <c r="T22" s="65">
        <v>18.9828793768342</v>
      </c>
      <c r="U22" s="66"/>
      <c r="V22" s="66"/>
      <c r="W22" s="66"/>
      <c r="Y22" s="64"/>
      <c r="Z22" s="64"/>
      <c r="AA22" s="64"/>
      <c r="AB22" s="64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8">
        <f t="shared" si="0"/>
        <v>9295.15</v>
      </c>
      <c r="Q23" s="59"/>
      <c r="R23" s="59"/>
      <c r="S23" s="60"/>
      <c r="T23" s="65">
        <v>0.40077525074580916</v>
      </c>
      <c r="U23" s="66"/>
      <c r="V23" s="66"/>
      <c r="W23" s="66"/>
      <c r="Y23" s="64"/>
      <c r="Z23" s="64"/>
      <c r="AA23" s="64"/>
      <c r="AB23" s="64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8">
        <f t="shared" si="0"/>
        <v>173406.41</v>
      </c>
      <c r="Q24" s="59"/>
      <c r="R24" s="59"/>
      <c r="S24" s="60"/>
      <c r="T24" s="65">
        <v>7.476692018261225</v>
      </c>
      <c r="U24" s="66"/>
      <c r="V24" s="66"/>
      <c r="W24" s="66"/>
      <c r="Y24" s="64"/>
      <c r="Z24" s="64"/>
      <c r="AA24" s="64"/>
      <c r="AB24" s="64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8">
        <f t="shared" si="0"/>
        <v>223096.09</v>
      </c>
      <c r="Q25" s="59"/>
      <c r="R25" s="59"/>
      <c r="S25" s="60"/>
      <c r="T25" s="65">
        <v>9.619141421121816</v>
      </c>
      <c r="U25" s="66"/>
      <c r="V25" s="66"/>
      <c r="W25" s="66"/>
      <c r="Y25" s="64"/>
      <c r="Z25" s="64"/>
      <c r="AA25" s="64"/>
      <c r="AB25" s="64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8">
        <f t="shared" si="0"/>
        <v>96854.22</v>
      </c>
      <c r="Q26" s="59"/>
      <c r="R26" s="59"/>
      <c r="S26" s="60"/>
      <c r="T26" s="65">
        <v>4.176023254922137</v>
      </c>
      <c r="U26" s="66"/>
      <c r="V26" s="66"/>
      <c r="W26" s="66"/>
      <c r="Y26" s="64"/>
      <c r="Z26" s="64"/>
      <c r="AA26" s="64"/>
      <c r="AB26" s="64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8">
        <f t="shared" si="0"/>
        <v>20027.54</v>
      </c>
      <c r="Q27" s="59"/>
      <c r="R27" s="59"/>
      <c r="S27" s="60"/>
      <c r="T27" s="65">
        <v>0.8635191936606349</v>
      </c>
      <c r="U27" s="66"/>
      <c r="V27" s="66"/>
      <c r="W27" s="66"/>
      <c r="Y27" s="64"/>
      <c r="Z27" s="64"/>
      <c r="AA27" s="64"/>
      <c r="AB27" s="64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8">
        <f t="shared" si="0"/>
        <v>18570.16</v>
      </c>
      <c r="Q28" s="59"/>
      <c r="R28" s="59"/>
      <c r="S28" s="60"/>
      <c r="T28" s="65">
        <v>0.8006818261104911</v>
      </c>
      <c r="U28" s="66"/>
      <c r="V28" s="66"/>
      <c r="W28" s="66"/>
      <c r="Y28" s="64"/>
      <c r="Z28" s="64"/>
      <c r="AA28" s="64"/>
      <c r="AB28" s="64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58">
        <f t="shared" si="0"/>
        <v>141157.69</v>
      </c>
      <c r="Q29" s="59"/>
      <c r="R29" s="59"/>
      <c r="S29" s="60"/>
      <c r="T29" s="65">
        <v>6.086237298528684</v>
      </c>
      <c r="U29" s="66"/>
      <c r="V29" s="66"/>
      <c r="W29" s="66"/>
      <c r="Y29" s="64"/>
      <c r="Z29" s="64"/>
      <c r="AA29" s="64"/>
      <c r="AB29" s="64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8">
        <f t="shared" si="0"/>
        <v>13069.29</v>
      </c>
      <c r="Q30" s="59"/>
      <c r="R30" s="59"/>
      <c r="S30" s="60"/>
      <c r="T30" s="65">
        <v>0.563503346775827</v>
      </c>
      <c r="U30" s="66"/>
      <c r="V30" s="66"/>
      <c r="W30" s="66"/>
      <c r="Y30" s="64"/>
      <c r="Z30" s="64"/>
      <c r="AA30" s="64"/>
      <c r="AB30" s="64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8">
        <f t="shared" si="0"/>
        <v>153647.43</v>
      </c>
      <c r="Q31" s="59"/>
      <c r="R31" s="59"/>
      <c r="S31" s="60"/>
      <c r="T31" s="65">
        <v>6.624752589569059</v>
      </c>
      <c r="U31" s="66"/>
      <c r="V31" s="66"/>
      <c r="W31" s="66"/>
      <c r="Y31" s="64"/>
      <c r="Z31" s="64"/>
      <c r="AA31" s="64"/>
      <c r="AB31" s="64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8">
        <f t="shared" si="0"/>
        <v>11128.36</v>
      </c>
      <c r="Q32" s="59"/>
      <c r="R32" s="59"/>
      <c r="S32" s="60"/>
      <c r="T32" s="65">
        <v>0.4798169354358042</v>
      </c>
      <c r="U32" s="66"/>
      <c r="V32" s="66"/>
      <c r="W32" s="66"/>
      <c r="Y32" s="64"/>
      <c r="Z32" s="64"/>
      <c r="AA32" s="64"/>
      <c r="AB32" s="64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8">
        <f t="shared" si="0"/>
        <v>154948.11</v>
      </c>
      <c r="Q33" s="59"/>
      <c r="R33" s="59"/>
      <c r="S33" s="60"/>
      <c r="T33" s="65">
        <v>6.680833499078778</v>
      </c>
      <c r="U33" s="66"/>
      <c r="V33" s="66"/>
      <c r="W33" s="66"/>
      <c r="Y33" s="64"/>
      <c r="Z33" s="64"/>
      <c r="AA33" s="64"/>
      <c r="AB33" s="64"/>
    </row>
    <row r="34" spans="1:28" ht="12.75">
      <c r="A34" s="17">
        <v>16</v>
      </c>
      <c r="B34" s="44" t="s">
        <v>44</v>
      </c>
      <c r="C34" s="45"/>
      <c r="D34" s="45"/>
      <c r="E34" s="45"/>
      <c r="F34" s="45"/>
      <c r="G34" s="45"/>
      <c r="H34" s="13"/>
      <c r="I34" s="13"/>
      <c r="J34" s="13"/>
      <c r="K34" s="13"/>
      <c r="L34" s="13"/>
      <c r="M34" s="13"/>
      <c r="N34" s="13"/>
      <c r="O34" s="13"/>
      <c r="P34" s="58">
        <f t="shared" si="0"/>
        <v>73149.01</v>
      </c>
      <c r="Q34" s="59"/>
      <c r="R34" s="59"/>
      <c r="S34" s="60"/>
      <c r="T34" s="65">
        <v>3.1539354331267373</v>
      </c>
      <c r="U34" s="66"/>
      <c r="V34" s="66"/>
      <c r="W34" s="66"/>
      <c r="Y34" s="64"/>
      <c r="Z34" s="64"/>
      <c r="AA34" s="64"/>
      <c r="AB34" s="64"/>
    </row>
    <row r="35" spans="1:28" ht="12.75">
      <c r="A35" s="17">
        <v>17</v>
      </c>
      <c r="B35" s="44" t="s">
        <v>45</v>
      </c>
      <c r="C35" s="45"/>
      <c r="D35" s="45"/>
      <c r="E35" s="45"/>
      <c r="F35" s="45"/>
      <c r="G35" s="45"/>
      <c r="H35" s="13"/>
      <c r="I35" s="13"/>
      <c r="J35" s="13"/>
      <c r="K35" s="13"/>
      <c r="L35" s="13"/>
      <c r="M35" s="13"/>
      <c r="N35" s="13"/>
      <c r="O35" s="13"/>
      <c r="P35" s="58">
        <f t="shared" si="0"/>
        <v>84046.05</v>
      </c>
      <c r="Q35" s="59"/>
      <c r="R35" s="59"/>
      <c r="S35" s="60"/>
      <c r="T35" s="65">
        <v>3.623778624564159</v>
      </c>
      <c r="U35" s="66"/>
      <c r="V35" s="66"/>
      <c r="W35" s="66"/>
      <c r="Y35" s="64"/>
      <c r="Z35" s="64"/>
      <c r="AA35" s="64"/>
      <c r="AB35" s="64"/>
    </row>
    <row r="36" spans="1:28" ht="12.75">
      <c r="A36" s="17">
        <v>18</v>
      </c>
      <c r="B36" s="44" t="s">
        <v>46</v>
      </c>
      <c r="C36" s="45"/>
      <c r="D36" s="45"/>
      <c r="E36" s="45"/>
      <c r="F36" s="45"/>
      <c r="G36" s="45"/>
      <c r="H36" s="13"/>
      <c r="I36" s="13"/>
      <c r="J36" s="13"/>
      <c r="K36" s="13"/>
      <c r="L36" s="13"/>
      <c r="M36" s="13"/>
      <c r="N36" s="13"/>
      <c r="O36" s="13"/>
      <c r="P36" s="58">
        <f>+ROUND($P$43*$S$14*T36/100,2)</f>
        <v>0</v>
      </c>
      <c r="Q36" s="59"/>
      <c r="R36" s="59"/>
      <c r="S36" s="60"/>
      <c r="T36" s="65">
        <v>0</v>
      </c>
      <c r="U36" s="66"/>
      <c r="V36" s="66"/>
      <c r="W36" s="66"/>
      <c r="Y36" s="64"/>
      <c r="Z36" s="64"/>
      <c r="AA36" s="64"/>
      <c r="AB36" s="64"/>
    </row>
    <row r="37" spans="1:28" ht="12.75">
      <c r="A37" s="17">
        <v>19</v>
      </c>
      <c r="B37" s="44" t="s">
        <v>47</v>
      </c>
      <c r="C37" s="45"/>
      <c r="D37" s="45"/>
      <c r="E37" s="45"/>
      <c r="F37" s="45"/>
      <c r="G37" s="45"/>
      <c r="H37" s="13"/>
      <c r="I37" s="13"/>
      <c r="J37" s="13"/>
      <c r="K37" s="13"/>
      <c r="L37" s="13"/>
      <c r="M37" s="13"/>
      <c r="N37" s="13"/>
      <c r="O37" s="13"/>
      <c r="P37" s="58">
        <f>+ROUND($P$43*$S$14*T37/100,2)</f>
        <v>0</v>
      </c>
      <c r="Q37" s="59"/>
      <c r="R37" s="59"/>
      <c r="S37" s="60"/>
      <c r="T37" s="65">
        <v>0</v>
      </c>
      <c r="U37" s="66"/>
      <c r="V37" s="66"/>
      <c r="W37" s="66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47"/>
      <c r="F38" s="47"/>
      <c r="G38" s="47"/>
      <c r="H38" s="13"/>
      <c r="I38" s="13"/>
      <c r="J38" s="13"/>
      <c r="K38" s="13"/>
      <c r="L38" s="13"/>
      <c r="M38" s="13"/>
      <c r="N38" s="13"/>
      <c r="O38" s="13"/>
      <c r="P38" s="58">
        <f>+ROUND($P$43*$S$14*T38/100,2)</f>
        <v>0</v>
      </c>
      <c r="Q38" s="59"/>
      <c r="R38" s="59"/>
      <c r="S38" s="60"/>
      <c r="T38" s="65">
        <v>0</v>
      </c>
      <c r="U38" s="66"/>
      <c r="V38" s="66"/>
      <c r="W38" s="66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58">
        <f>+ROUND($P$43*$S$14*T39/100,2)</f>
        <v>0</v>
      </c>
      <c r="Q39" s="59"/>
      <c r="R39" s="59"/>
      <c r="S39" s="60"/>
      <c r="T39" s="65">
        <v>0</v>
      </c>
      <c r="U39" s="66"/>
      <c r="V39" s="66"/>
      <c r="W39" s="66"/>
      <c r="Y39" s="64"/>
      <c r="Z39" s="64"/>
      <c r="AA39" s="64"/>
      <c r="AB39" s="64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8">
        <f t="shared" si="0"/>
        <v>53842.3</v>
      </c>
      <c r="Q40" s="59"/>
      <c r="R40" s="59"/>
      <c r="S40" s="60"/>
      <c r="T40" s="65">
        <v>2.3214960785849037</v>
      </c>
      <c r="U40" s="66"/>
      <c r="V40" s="66"/>
      <c r="W40" s="66"/>
      <c r="Y40" s="64"/>
      <c r="Z40" s="64"/>
      <c r="AA40" s="64"/>
      <c r="AB40" s="64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8">
        <f>SUM(P19:S40)</f>
        <v>2319293.1499999994</v>
      </c>
      <c r="Q42" s="59"/>
      <c r="R42" s="59"/>
      <c r="S42" s="60"/>
      <c r="T42" s="61">
        <f>+SUM(T19:W40)</f>
        <v>100.00000000000003</v>
      </c>
      <c r="U42" s="62"/>
      <c r="V42" s="62"/>
      <c r="W42" s="62"/>
      <c r="Y42" s="28"/>
    </row>
    <row r="43" spans="1:28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5">
        <v>9277.172627206037</v>
      </c>
      <c r="Q43" s="56"/>
      <c r="R43" s="56"/>
      <c r="S43" s="57"/>
      <c r="T43" s="63"/>
      <c r="U43" s="48"/>
      <c r="V43" s="48"/>
      <c r="W43" s="49"/>
      <c r="Y43" s="28"/>
      <c r="AB43" s="42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50">
        <f>+P42*1.2*1.21</f>
        <v>3367613.653799999</v>
      </c>
      <c r="Q45" s="51"/>
      <c r="R45" s="51"/>
      <c r="S45" s="52"/>
      <c r="T45" s="53"/>
      <c r="U45" s="53"/>
      <c r="V45" s="53"/>
      <c r="W45" s="54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55">
        <f>+P45/S14</f>
        <v>13470.454615199997</v>
      </c>
      <c r="Q47" s="56"/>
      <c r="R47" s="56"/>
      <c r="S47" s="57"/>
      <c r="T47" s="53"/>
      <c r="U47" s="53"/>
      <c r="V47" s="53"/>
      <c r="W47" s="54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mergeCells count="89">
    <mergeCell ref="P37:S37"/>
    <mergeCell ref="P38:S38"/>
    <mergeCell ref="T37:W37"/>
    <mergeCell ref="T38:W38"/>
    <mergeCell ref="A10:C10"/>
    <mergeCell ref="D10:Q10"/>
    <mergeCell ref="S10:W10"/>
    <mergeCell ref="S5:W5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Y19:AB19"/>
    <mergeCell ref="P20:S20"/>
    <mergeCell ref="T20:W20"/>
    <mergeCell ref="Y20:AB20"/>
    <mergeCell ref="P21:S21"/>
    <mergeCell ref="T21:W21"/>
    <mergeCell ref="Y21:AB21"/>
    <mergeCell ref="P22:S22"/>
    <mergeCell ref="T22:W22"/>
    <mergeCell ref="Y22:AB22"/>
    <mergeCell ref="P23:S23"/>
    <mergeCell ref="T23:W23"/>
    <mergeCell ref="Y23:AB23"/>
    <mergeCell ref="P24:S24"/>
    <mergeCell ref="T24:W24"/>
    <mergeCell ref="Y24:AB24"/>
    <mergeCell ref="P25:S25"/>
    <mergeCell ref="T25:W25"/>
    <mergeCell ref="Y25:AB25"/>
    <mergeCell ref="P26:S26"/>
    <mergeCell ref="T26:W26"/>
    <mergeCell ref="Y26:AB26"/>
    <mergeCell ref="P27:S27"/>
    <mergeCell ref="T27:W27"/>
    <mergeCell ref="Y27:AB27"/>
    <mergeCell ref="P28:S28"/>
    <mergeCell ref="T28:W28"/>
    <mergeCell ref="Y28:AB28"/>
    <mergeCell ref="P29:S29"/>
    <mergeCell ref="T29:W29"/>
    <mergeCell ref="Y29:AB29"/>
    <mergeCell ref="P30:S30"/>
    <mergeCell ref="T30:W30"/>
    <mergeCell ref="Y30:AB30"/>
    <mergeCell ref="P31:S31"/>
    <mergeCell ref="T31:W31"/>
    <mergeCell ref="Y31:AB31"/>
    <mergeCell ref="P32:S32"/>
    <mergeCell ref="T32:W32"/>
    <mergeCell ref="Y32:AB32"/>
    <mergeCell ref="P33:S33"/>
    <mergeCell ref="T33:W33"/>
    <mergeCell ref="Y33:AB33"/>
    <mergeCell ref="P34:S34"/>
    <mergeCell ref="T34:W34"/>
    <mergeCell ref="Y34:AB34"/>
    <mergeCell ref="P35:S35"/>
    <mergeCell ref="T35:W35"/>
    <mergeCell ref="Y35:AB35"/>
    <mergeCell ref="P36:S36"/>
    <mergeCell ref="T36:W36"/>
    <mergeCell ref="Y36:AB36"/>
    <mergeCell ref="P39:S39"/>
    <mergeCell ref="T39:W39"/>
    <mergeCell ref="Y39:AB39"/>
    <mergeCell ref="P40:S40"/>
    <mergeCell ref="T40:W40"/>
    <mergeCell ref="Y40:AB40"/>
    <mergeCell ref="P42:S42"/>
    <mergeCell ref="T42:W42"/>
    <mergeCell ref="P43:S43"/>
    <mergeCell ref="T43:W43"/>
    <mergeCell ref="P45:S45"/>
    <mergeCell ref="T45:W45"/>
    <mergeCell ref="P47:S47"/>
    <mergeCell ref="T47:W47"/>
  </mergeCells>
  <conditionalFormatting sqref="T42:W42">
    <cfRule type="cellIs" priority="1" dxfId="0" operator="notEqual" stopIfTrue="1">
      <formula>100</formula>
    </cfRule>
  </conditionalFormatting>
  <printOptions/>
  <pageMargins left="0.7874015748031497" right="0.5511811023622047" top="0.984251968503937" bottom="0.787401574803149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42578125" style="0" customWidth="1"/>
    <col min="25" max="28" width="3.7109375" style="0" customWidth="1"/>
    <col min="29" max="29" width="9.8515625" style="0" customWidth="1"/>
    <col min="30" max="32" width="4.7109375" style="0" customWidth="1"/>
    <col min="33" max="36" width="6.7109375" style="0" customWidth="1"/>
  </cols>
  <sheetData>
    <row r="5" spans="19:23" ht="33.75" customHeight="1">
      <c r="S5" s="88">
        <v>43070</v>
      </c>
      <c r="T5" s="89"/>
      <c r="U5" s="89"/>
      <c r="V5" s="89"/>
      <c r="W5" s="89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83" t="s">
        <v>1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S10" s="73" t="s">
        <v>37</v>
      </c>
      <c r="T10" s="73"/>
      <c r="U10" s="73"/>
      <c r="V10" s="73"/>
      <c r="W10" s="73"/>
    </row>
    <row r="11" spans="1:23" ht="19.5" customHeight="1">
      <c r="A11" s="2" t="s">
        <v>36</v>
      </c>
      <c r="B11" s="30"/>
      <c r="C11" s="30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79" t="s">
        <v>2</v>
      </c>
      <c r="B12" s="80"/>
      <c r="C12" s="80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23" ht="19.5" customHeight="1">
      <c r="A13" s="74" t="s">
        <v>3</v>
      </c>
      <c r="B13" s="75"/>
      <c r="C13" s="75"/>
      <c r="D13" s="81" t="s">
        <v>43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73" t="s">
        <v>5</v>
      </c>
      <c r="T13" s="73"/>
      <c r="U13" s="73"/>
      <c r="V13" s="73"/>
      <c r="W13" s="73"/>
    </row>
    <row r="14" spans="1:23" ht="19.5" customHeight="1">
      <c r="A14" s="74" t="s">
        <v>4</v>
      </c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78">
        <v>450</v>
      </c>
      <c r="T14" s="78"/>
      <c r="U14" s="78"/>
      <c r="V14" s="78"/>
      <c r="W14" s="78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67"/>
      <c r="Q16" s="67"/>
      <c r="R16" s="67"/>
      <c r="S16" s="67"/>
    </row>
    <row r="17" spans="1:27" ht="19.5" customHeight="1">
      <c r="A17" s="3" t="s">
        <v>6</v>
      </c>
      <c r="B17" s="68" t="s">
        <v>35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8</v>
      </c>
      <c r="Q17" s="71"/>
      <c r="R17" s="71"/>
      <c r="S17" s="71"/>
      <c r="T17" s="71" t="s">
        <v>7</v>
      </c>
      <c r="U17" s="71"/>
      <c r="V17" s="71"/>
      <c r="W17" s="72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8">
        <f aca="true" t="shared" si="0" ref="P19:P40">+ROUND($P$43*$S$14*T19/100,2)</f>
        <v>170904.98</v>
      </c>
      <c r="Q19" s="59"/>
      <c r="R19" s="59"/>
      <c r="S19" s="60"/>
      <c r="T19" s="65">
        <v>4.493181447628156</v>
      </c>
      <c r="U19" s="66"/>
      <c r="V19" s="66"/>
      <c r="W19" s="66"/>
      <c r="Y19" s="64"/>
      <c r="Z19" s="64"/>
      <c r="AA19" s="64"/>
      <c r="AB19" s="64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0">
        <f t="shared" si="0"/>
        <v>124702.41</v>
      </c>
      <c r="Q20" s="91"/>
      <c r="R20" s="91"/>
      <c r="S20" s="92"/>
      <c r="T20" s="65">
        <v>3.2784917355085397</v>
      </c>
      <c r="U20" s="66"/>
      <c r="V20" s="66"/>
      <c r="W20" s="66"/>
      <c r="Y20" s="64"/>
      <c r="Z20" s="64"/>
      <c r="AA20" s="64"/>
      <c r="AB20" s="64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90">
        <f t="shared" si="0"/>
        <v>759190.99</v>
      </c>
      <c r="Q21" s="91"/>
      <c r="R21" s="91"/>
      <c r="S21" s="92"/>
      <c r="T21" s="65">
        <v>19.959529379235892</v>
      </c>
      <c r="U21" s="66"/>
      <c r="V21" s="66"/>
      <c r="W21" s="66"/>
      <c r="Y21" s="64"/>
      <c r="Z21" s="64"/>
      <c r="AA21" s="64"/>
      <c r="AB21" s="64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0">
        <f t="shared" si="0"/>
        <v>622249.99</v>
      </c>
      <c r="Q22" s="91"/>
      <c r="R22" s="91"/>
      <c r="S22" s="92"/>
      <c r="T22" s="65">
        <v>16.35927851503455</v>
      </c>
      <c r="U22" s="66"/>
      <c r="V22" s="66"/>
      <c r="W22" s="66"/>
      <c r="Y22" s="64"/>
      <c r="Z22" s="64"/>
      <c r="AA22" s="64"/>
      <c r="AB22" s="64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0">
        <f t="shared" si="0"/>
        <v>13520.22</v>
      </c>
      <c r="Q23" s="91"/>
      <c r="R23" s="91"/>
      <c r="S23" s="92"/>
      <c r="T23" s="65">
        <v>0.3554537397034945</v>
      </c>
      <c r="U23" s="66"/>
      <c r="V23" s="66"/>
      <c r="W23" s="66"/>
      <c r="Y23" s="64"/>
      <c r="Z23" s="64"/>
      <c r="AA23" s="64"/>
      <c r="AB23" s="64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0">
        <f t="shared" si="0"/>
        <v>312131.53</v>
      </c>
      <c r="Q24" s="91"/>
      <c r="R24" s="91"/>
      <c r="S24" s="92"/>
      <c r="T24" s="65">
        <v>8.20610164993051</v>
      </c>
      <c r="U24" s="66"/>
      <c r="V24" s="66"/>
      <c r="W24" s="66"/>
      <c r="Y24" s="64"/>
      <c r="Z24" s="64"/>
      <c r="AA24" s="64"/>
      <c r="AB24" s="64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0">
        <f t="shared" si="0"/>
        <v>304152.77</v>
      </c>
      <c r="Q25" s="91"/>
      <c r="R25" s="91"/>
      <c r="S25" s="92"/>
      <c r="T25" s="65">
        <v>7.9963356990844785</v>
      </c>
      <c r="U25" s="66"/>
      <c r="V25" s="66"/>
      <c r="W25" s="66"/>
      <c r="Y25" s="64"/>
      <c r="Z25" s="64"/>
      <c r="AA25" s="64"/>
      <c r="AB25" s="64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0">
        <f t="shared" si="0"/>
        <v>169869.59</v>
      </c>
      <c r="Q26" s="91"/>
      <c r="R26" s="91"/>
      <c r="S26" s="92"/>
      <c r="T26" s="65">
        <v>4.46596053490106</v>
      </c>
      <c r="U26" s="66"/>
      <c r="V26" s="66"/>
      <c r="W26" s="66"/>
      <c r="Y26" s="64"/>
      <c r="Z26" s="64"/>
      <c r="AA26" s="64"/>
      <c r="AB26" s="64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0">
        <f t="shared" si="0"/>
        <v>20027.54</v>
      </c>
      <c r="Q27" s="91"/>
      <c r="R27" s="91"/>
      <c r="S27" s="92"/>
      <c r="T27" s="65">
        <v>0.5265345707060094</v>
      </c>
      <c r="U27" s="66"/>
      <c r="V27" s="66"/>
      <c r="W27" s="66"/>
      <c r="Y27" s="64"/>
      <c r="Z27" s="64"/>
      <c r="AA27" s="64"/>
      <c r="AB27" s="64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0">
        <f t="shared" si="0"/>
        <v>18570.16</v>
      </c>
      <c r="Q28" s="91"/>
      <c r="R28" s="91"/>
      <c r="S28" s="92"/>
      <c r="T28" s="65">
        <v>0.4882192135139449</v>
      </c>
      <c r="U28" s="66"/>
      <c r="V28" s="66"/>
      <c r="W28" s="66"/>
      <c r="Y28" s="64"/>
      <c r="Z28" s="64"/>
      <c r="AA28" s="64"/>
      <c r="AB28" s="64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90">
        <f t="shared" si="0"/>
        <v>261510.66</v>
      </c>
      <c r="Q29" s="91"/>
      <c r="R29" s="91"/>
      <c r="S29" s="92"/>
      <c r="T29" s="65">
        <v>6.875252294042953</v>
      </c>
      <c r="U29" s="66"/>
      <c r="V29" s="66"/>
      <c r="W29" s="66"/>
      <c r="Y29" s="64"/>
      <c r="Z29" s="64"/>
      <c r="AA29" s="64"/>
      <c r="AB29" s="64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90">
        <f t="shared" si="0"/>
        <v>15888.45</v>
      </c>
      <c r="Q30" s="91"/>
      <c r="R30" s="91"/>
      <c r="S30" s="92"/>
      <c r="T30" s="65">
        <v>0.4177156123021945</v>
      </c>
      <c r="U30" s="66"/>
      <c r="V30" s="66"/>
      <c r="W30" s="66"/>
      <c r="Y30" s="64"/>
      <c r="Z30" s="64"/>
      <c r="AA30" s="64"/>
      <c r="AB30" s="64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0">
        <f t="shared" si="0"/>
        <v>254991.96</v>
      </c>
      <c r="Q31" s="91"/>
      <c r="R31" s="91"/>
      <c r="S31" s="92"/>
      <c r="T31" s="65">
        <v>6.703872367585466</v>
      </c>
      <c r="U31" s="66"/>
      <c r="V31" s="66"/>
      <c r="W31" s="66"/>
      <c r="Y31" s="64"/>
      <c r="Z31" s="64"/>
      <c r="AA31" s="64"/>
      <c r="AB31" s="64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0">
        <f t="shared" si="0"/>
        <v>14801.58</v>
      </c>
      <c r="Q32" s="91"/>
      <c r="R32" s="91"/>
      <c r="S32" s="92"/>
      <c r="T32" s="65">
        <v>0.38914131861616025</v>
      </c>
      <c r="U32" s="66"/>
      <c r="V32" s="66"/>
      <c r="W32" s="66"/>
      <c r="Y32" s="64"/>
      <c r="Z32" s="64"/>
      <c r="AA32" s="64"/>
      <c r="AB32" s="64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90">
        <f t="shared" si="0"/>
        <v>219684.51</v>
      </c>
      <c r="Q33" s="91"/>
      <c r="R33" s="91"/>
      <c r="S33" s="92"/>
      <c r="T33" s="65">
        <v>5.775621053594946</v>
      </c>
      <c r="U33" s="66"/>
      <c r="V33" s="66"/>
      <c r="W33" s="66"/>
      <c r="Y33" s="64"/>
      <c r="Z33" s="64"/>
      <c r="AA33" s="64"/>
      <c r="AB33" s="64"/>
    </row>
    <row r="34" spans="1:28" ht="12.75">
      <c r="A34" s="17">
        <v>16</v>
      </c>
      <c r="B34" s="44" t="s">
        <v>44</v>
      </c>
      <c r="C34" s="45"/>
      <c r="D34" s="4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0">
        <f t="shared" si="0"/>
        <v>86656.94</v>
      </c>
      <c r="Q34" s="91"/>
      <c r="R34" s="91"/>
      <c r="S34" s="92"/>
      <c r="T34" s="65">
        <v>2.278256317892517</v>
      </c>
      <c r="U34" s="66"/>
      <c r="V34" s="66"/>
      <c r="W34" s="66"/>
      <c r="Y34" s="64"/>
      <c r="Z34" s="64"/>
      <c r="AA34" s="64"/>
      <c r="AB34" s="64"/>
    </row>
    <row r="35" spans="1:28" ht="12.75">
      <c r="A35" s="17">
        <v>17</v>
      </c>
      <c r="B35" s="44" t="s">
        <v>45</v>
      </c>
      <c r="C35" s="45"/>
      <c r="D35" s="4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90">
        <f t="shared" si="0"/>
        <v>113480.9</v>
      </c>
      <c r="Q35" s="91"/>
      <c r="R35" s="91"/>
      <c r="S35" s="92"/>
      <c r="T35" s="65">
        <v>2.9834723531190055</v>
      </c>
      <c r="U35" s="66"/>
      <c r="V35" s="66"/>
      <c r="W35" s="66"/>
      <c r="Y35" s="64"/>
      <c r="Z35" s="64"/>
      <c r="AA35" s="64"/>
      <c r="AB35" s="64"/>
    </row>
    <row r="36" spans="1:28" ht="12.75">
      <c r="A36" s="17">
        <v>18</v>
      </c>
      <c r="B36" s="44" t="s">
        <v>46</v>
      </c>
      <c r="C36" s="45"/>
      <c r="D36" s="4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0">
        <f>+ROUND($P$43*$S$14*T36/100,2)</f>
        <v>0</v>
      </c>
      <c r="Q36" s="91"/>
      <c r="R36" s="91"/>
      <c r="S36" s="92"/>
      <c r="T36" s="65">
        <v>0</v>
      </c>
      <c r="U36" s="66"/>
      <c r="V36" s="66"/>
      <c r="W36" s="66"/>
      <c r="Y36" s="64"/>
      <c r="Z36" s="64"/>
      <c r="AA36" s="64"/>
      <c r="AB36" s="64"/>
    </row>
    <row r="37" spans="1:28" ht="12.75">
      <c r="A37" s="17">
        <v>19</v>
      </c>
      <c r="B37" s="44" t="s">
        <v>47</v>
      </c>
      <c r="C37" s="45"/>
      <c r="D37" s="4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90">
        <f>+ROUND($P$43*$S$14*T37/100,2)</f>
        <v>0</v>
      </c>
      <c r="Q37" s="91"/>
      <c r="R37" s="91"/>
      <c r="S37" s="92"/>
      <c r="T37" s="65">
        <v>0</v>
      </c>
      <c r="U37" s="66"/>
      <c r="V37" s="66"/>
      <c r="W37" s="66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0">
        <f>+ROUND($P$43*$S$14*T38/100,2)</f>
        <v>0</v>
      </c>
      <c r="Q38" s="91"/>
      <c r="R38" s="91"/>
      <c r="S38" s="92"/>
      <c r="T38" s="65">
        <v>0</v>
      </c>
      <c r="U38" s="66"/>
      <c r="V38" s="66"/>
      <c r="W38" s="66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0">
        <f>+ROUND($P$43*$S$14*T39/100,2)</f>
        <v>0</v>
      </c>
      <c r="Q39" s="91"/>
      <c r="R39" s="91"/>
      <c r="S39" s="92"/>
      <c r="T39" s="65">
        <v>0</v>
      </c>
      <c r="U39" s="66"/>
      <c r="V39" s="66"/>
      <c r="W39" s="66"/>
      <c r="Y39" s="64"/>
      <c r="Z39" s="64"/>
      <c r="AA39" s="64"/>
      <c r="AB39" s="64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0">
        <f t="shared" si="0"/>
        <v>321316.61</v>
      </c>
      <c r="Q40" s="91"/>
      <c r="R40" s="91"/>
      <c r="S40" s="92"/>
      <c r="T40" s="65">
        <v>8.447582197600125</v>
      </c>
      <c r="U40" s="66"/>
      <c r="V40" s="66"/>
      <c r="W40" s="66"/>
      <c r="Y40" s="64"/>
      <c r="Z40" s="64"/>
      <c r="AA40" s="64"/>
      <c r="AB40" s="64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8">
        <f>SUM(P19:S40)</f>
        <v>3803651.7899999996</v>
      </c>
      <c r="Q42" s="59"/>
      <c r="R42" s="59"/>
      <c r="S42" s="60"/>
      <c r="T42" s="58">
        <f>+SUM(T19:W40)</f>
        <v>99.99999999999997</v>
      </c>
      <c r="U42" s="59"/>
      <c r="V42" s="59"/>
      <c r="W42" s="60"/>
      <c r="Y42" s="28"/>
    </row>
    <row r="43" spans="1:25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5">
        <v>8452.559509112376</v>
      </c>
      <c r="Q43" s="56"/>
      <c r="R43" s="56"/>
      <c r="S43" s="57"/>
      <c r="T43" s="63"/>
      <c r="U43" s="48"/>
      <c r="V43" s="48"/>
      <c r="W43" s="49"/>
      <c r="Y43" s="28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50">
        <f>+P42*1.2*1.21</f>
        <v>5522902.399079999</v>
      </c>
      <c r="Q45" s="51"/>
      <c r="R45" s="51"/>
      <c r="S45" s="52"/>
      <c r="T45" s="53"/>
      <c r="U45" s="53"/>
      <c r="V45" s="53"/>
      <c r="W45" s="54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55">
        <f>+P45/S14</f>
        <v>12273.116442399998</v>
      </c>
      <c r="Q47" s="56"/>
      <c r="R47" s="56"/>
      <c r="S47" s="57"/>
      <c r="T47" s="53"/>
      <c r="U47" s="53"/>
      <c r="V47" s="53"/>
      <c r="W47" s="54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sheetProtection formatCells="0"/>
  <mergeCells count="89">
    <mergeCell ref="S10:W10"/>
    <mergeCell ref="S13:W13"/>
    <mergeCell ref="S5:W5"/>
    <mergeCell ref="D10:Q10"/>
    <mergeCell ref="D11:Q11"/>
    <mergeCell ref="B17:O17"/>
    <mergeCell ref="T17:W17"/>
    <mergeCell ref="P17:S17"/>
    <mergeCell ref="P16:S16"/>
    <mergeCell ref="A10:C10"/>
    <mergeCell ref="A12:C12"/>
    <mergeCell ref="A14:C14"/>
    <mergeCell ref="A13:C13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40:S40"/>
    <mergeCell ref="P33:S33"/>
    <mergeCell ref="P34:S34"/>
    <mergeCell ref="P35:S35"/>
    <mergeCell ref="P36:S36"/>
    <mergeCell ref="P37:S37"/>
    <mergeCell ref="P38:S38"/>
    <mergeCell ref="T31:W31"/>
    <mergeCell ref="T45:W45"/>
    <mergeCell ref="T32:W32"/>
    <mergeCell ref="T33:W33"/>
    <mergeCell ref="T34:W34"/>
    <mergeCell ref="T35:W35"/>
    <mergeCell ref="T40:W40"/>
    <mergeCell ref="T42:W42"/>
    <mergeCell ref="T37:W37"/>
    <mergeCell ref="T38:W38"/>
    <mergeCell ref="T27:W27"/>
    <mergeCell ref="T28:W28"/>
    <mergeCell ref="P24:S24"/>
    <mergeCell ref="T30:W30"/>
    <mergeCell ref="P30:S30"/>
    <mergeCell ref="T23:W23"/>
    <mergeCell ref="T24:W24"/>
    <mergeCell ref="T25:W25"/>
    <mergeCell ref="T26:W26"/>
    <mergeCell ref="P47:S47"/>
    <mergeCell ref="P43:S43"/>
    <mergeCell ref="T29:W29"/>
    <mergeCell ref="P45:S45"/>
    <mergeCell ref="P42:S42"/>
    <mergeCell ref="P39:S39"/>
    <mergeCell ref="T43:W43"/>
    <mergeCell ref="T47:W47"/>
    <mergeCell ref="T36:W36"/>
    <mergeCell ref="T39:W39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9:AB39"/>
    <mergeCell ref="Y40:AB40"/>
  </mergeCells>
  <printOptions horizontalCentered="1"/>
  <pageMargins left="0.787401574803149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2014-10-15T16:29:37Z</cp:lastPrinted>
  <dcterms:created xsi:type="dcterms:W3CDTF">2013-12-27T15:36:34Z</dcterms:created>
  <dcterms:modified xsi:type="dcterms:W3CDTF">2018-01-17T17:11:40Z</dcterms:modified>
  <cp:category/>
  <cp:version/>
  <cp:contentType/>
  <cp:contentStatus/>
</cp:coreProperties>
</file>