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Viv.Colec.PB+PA sA" sheetId="1" r:id="rId1"/>
    <sheet name="Hoja1" sheetId="2" r:id="rId2"/>
  </sheets>
  <definedNames>
    <definedName name="_xlnm.Print_Area" localSheetId="0">'ResumPresup.Viv.Colec.PB+PA sA'!$A$1:$W$53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<sst xmlns="http://schemas.openxmlformats.org/spreadsheetml/2006/main" count="50" uniqueCount="49">
  <si>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</si>
  <si>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</si>
  <si>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</si>
  <si>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</si>
  <si>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</si>
  <si>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</si>
  <si>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</si>
  <si>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</si>
  <si>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</si>
  <si>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</si>
  <si>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</si>
  <si>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</si>
  <si>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</si>
  <si>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</si>
  <si>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</si>
  <si>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</si>
  <si>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</si>
  <si>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</si>
  <si>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</si>
  <si>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</si>
  <si>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</si>
  <si>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</si>
  <si>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</si>
  <si>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</si>
  <si>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</si>
  <si>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</si>
  <si>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</si>
  <si>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</si>
  <si>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</si>
  <si>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</si>
  <si>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</si>
  <si>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</si>
  <si>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</si>
  <si>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</si>
  <si>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</si>
  <si>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</si>
  <si>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</si>
  <si>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</si>
  <si>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</si>
  <si>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</si>
  <si>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</si>
  <si>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</si>
  <si>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</si>
  <si>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</si>
  <si>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</si>
  <si>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</si>
  <si>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</si>
  <si>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</si>
  <si>
    <t>Edificio Vivienda COLECTIVA PB+PA s/Asc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</si>
</sst>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  <numFmt numFmtId="199" formatCode="#,##0.000000"/>
    <numFmt numFmtId="200" formatCode="#,##0.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17" fontId="22" fillId="0" borderId="0" xfId="0" applyNumberFormat="1" applyFont="1" applyAlignment="1">
      <alignment horizontal="right" vertical="center"/>
    </xf>
    <xf numFmtId="0" fontId="23" fillId="15" borderId="10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1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26" fillId="24" borderId="13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 indent="1"/>
    </xf>
    <xf numFmtId="0" fontId="25" fillId="16" borderId="14" xfId="0" applyFont="1" applyFill="1" applyBorder="1" applyAlignment="1">
      <alignment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2" fontId="0" fillId="0" borderId="0" xfId="0" applyNumberFormat="1" applyAlignment="1">
      <alignment/>
    </xf>
    <xf numFmtId="0" fontId="25" fillId="16" borderId="11" xfId="0" applyFont="1" applyFill="1" applyBorder="1" applyAlignment="1">
      <alignment horizontal="left" indent="1"/>
    </xf>
    <xf numFmtId="0" fontId="25" fillId="16" borderId="11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5" fillId="16" borderId="17" xfId="0" applyFont="1" applyFill="1" applyBorder="1" applyAlignment="1">
      <alignment horizontal="left" indent="1"/>
    </xf>
    <xf numFmtId="0" fontId="25" fillId="16" borderId="17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3" fillId="15" borderId="14" xfId="0" applyFont="1" applyFill="1" applyBorder="1" applyAlignment="1">
      <alignment horizontal="left" indent="1"/>
    </xf>
    <xf numFmtId="0" fontId="25" fillId="15" borderId="14" xfId="0" applyFont="1" applyFill="1" applyBorder="1" applyAlignment="1">
      <alignment/>
    </xf>
    <xf numFmtId="0" fontId="23" fillId="15" borderId="17" xfId="0" applyFont="1" applyFill="1" applyBorder="1" applyAlignment="1">
      <alignment horizontal="left" indent="1"/>
    </xf>
    <xf numFmtId="0" fontId="25" fillId="15" borderId="17" xfId="0" applyFont="1" applyFill="1" applyBorder="1" applyAlignment="1">
      <alignment/>
    </xf>
    <xf numFmtId="4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23" fillId="15" borderId="0" xfId="0" applyFont="1" applyFill="1" applyBorder="1" applyAlignment="1">
      <alignment horizontal="left" indent="1"/>
    </xf>
    <xf numFmtId="0" fontId="25" fillId="15" borderId="0" xfId="0" applyFont="1" applyFill="1" applyBorder="1" applyAlignment="1">
      <alignment/>
    </xf>
    <xf numFmtId="0" fontId="25" fillId="1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15" borderId="14" xfId="0" applyFont="1" applyFill="1" applyBorder="1" applyAlignment="1">
      <alignment horizontal="left" indent="1"/>
    </xf>
    <xf numFmtId="0" fontId="25" fillId="15" borderId="16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25" fillId="15" borderId="18" xfId="0" applyFont="1" applyFill="1" applyBorder="1" applyAlignment="1">
      <alignment/>
    </xf>
    <xf numFmtId="0" fontId="30" fillId="0" borderId="0" xfId="0" applyFont="1" applyAlignment="1">
      <alignment vertical="center"/>
    </xf>
    <xf numFmtId="0" fontId="23" fillId="15" borderId="10" xfId="0" applyFont="1" applyFill="1" applyBorder="1" applyAlignment="1">
      <alignment horizontal="left" vertical="center"/>
    </xf>
    <xf numFmtId="0" fontId="23" fillId="15" borderId="11" xfId="0" applyFont="1" applyFill="1" applyBorder="1" applyAlignment="1">
      <alignment horizontal="left" vertical="center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15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7" borderId="15" xfId="0" applyFill="1" applyBorder="1" applyAlignment="1" applyProtection="1">
      <alignment horizontal="left" vertical="center" indent="1"/>
      <protection locked="0"/>
    </xf>
    <xf numFmtId="0" fontId="0" fillId="7" borderId="14" xfId="0" applyFill="1" applyBorder="1" applyAlignment="1" applyProtection="1">
      <alignment horizontal="left" vertical="center" indent="1"/>
      <protection locked="0"/>
    </xf>
    <xf numFmtId="0" fontId="23" fillId="15" borderId="0" xfId="0" applyFont="1" applyFill="1" applyAlignment="1">
      <alignment horizontal="center" vertical="center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0" fillId="7" borderId="11" xfId="0" applyFill="1" applyBorder="1" applyAlignment="1" applyProtection="1">
      <alignment horizontal="left" vertical="center" indent="1"/>
      <protection locked="0"/>
    </xf>
    <xf numFmtId="0" fontId="21" fillId="15" borderId="10" xfId="0" applyFont="1" applyFill="1" applyBorder="1" applyAlignment="1">
      <alignment horizontal="left" vertical="center"/>
    </xf>
    <xf numFmtId="0" fontId="21" fillId="15" borderId="11" xfId="0" applyFont="1" applyFill="1" applyBorder="1" applyAlignment="1">
      <alignment horizontal="left" vertical="center"/>
    </xf>
    <xf numFmtId="0" fontId="24" fillId="7" borderId="10" xfId="0" applyFont="1" applyFill="1" applyBorder="1" applyAlignment="1" applyProtection="1">
      <alignment horizontal="left" vertical="center" indent="1"/>
      <protection locked="0"/>
    </xf>
    <xf numFmtId="0" fontId="24" fillId="7" borderId="11" xfId="0" applyFont="1" applyFill="1" applyBorder="1" applyAlignment="1" applyProtection="1">
      <alignment horizontal="left" vertical="center" indent="1"/>
      <protection locked="0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 shrinkToFit="1"/>
      <protection locked="0"/>
    </xf>
    <xf numFmtId="0" fontId="23" fillId="15" borderId="19" xfId="0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 horizontal="left" vertical="center" indent="1"/>
    </xf>
    <xf numFmtId="0" fontId="23" fillId="15" borderId="12" xfId="0" applyFont="1" applyFill="1" applyBorder="1" applyAlignment="1">
      <alignment horizontal="left" vertical="center" indent="1"/>
    </xf>
    <xf numFmtId="0" fontId="23" fillId="15" borderId="20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4" fontId="25" fillId="7" borderId="15" xfId="0" applyNumberFormat="1" applyFont="1" applyFill="1" applyBorder="1" applyAlignment="1" applyProtection="1">
      <alignment horizontal="right" indent="1"/>
      <protection locked="0"/>
    </xf>
    <xf numFmtId="4" fontId="25" fillId="7" borderId="14" xfId="0" applyNumberFormat="1" applyFont="1" applyFill="1" applyBorder="1" applyAlignment="1" applyProtection="1">
      <alignment horizontal="right" indent="1"/>
      <protection locked="0"/>
    </xf>
    <xf numFmtId="4" fontId="25" fillId="7" borderId="21" xfId="0" applyNumberFormat="1" applyFont="1" applyFill="1" applyBorder="1" applyAlignment="1" applyProtection="1">
      <alignment horizontal="right" indent="1"/>
      <protection locked="0"/>
    </xf>
    <xf numFmtId="4" fontId="25" fillId="7" borderId="17" xfId="0" applyNumberFormat="1" applyFont="1" applyFill="1" applyBorder="1" applyAlignment="1" applyProtection="1">
      <alignment horizontal="right" indent="1"/>
      <protection locked="0"/>
    </xf>
    <xf numFmtId="4" fontId="25" fillId="7" borderId="18" xfId="0" applyNumberFormat="1" applyFont="1" applyFill="1" applyBorder="1" applyAlignment="1" applyProtection="1">
      <alignment horizontal="right" indent="1"/>
      <protection locked="0"/>
    </xf>
    <xf numFmtId="0" fontId="25" fillId="7" borderId="18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4" fontId="25" fillId="16" borderId="19" xfId="0" applyNumberFormat="1" applyFont="1" applyFill="1" applyBorder="1" applyAlignment="1">
      <alignment horizontal="right" indent="1"/>
    </xf>
    <xf numFmtId="4" fontId="25" fillId="16" borderId="0" xfId="0" applyNumberFormat="1" applyFont="1" applyFill="1" applyBorder="1" applyAlignment="1">
      <alignment horizontal="right" indent="1"/>
    </xf>
    <xf numFmtId="4" fontId="25" fillId="16" borderId="12" xfId="0" applyNumberFormat="1" applyFont="1" applyFill="1" applyBorder="1" applyAlignment="1">
      <alignment horizontal="right" indent="1"/>
    </xf>
    <xf numFmtId="0" fontId="25" fillId="7" borderId="2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showZero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9.57421875" style="1" customWidth="1"/>
    <col min="26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52">
        <v>43009</v>
      </c>
      <c r="T5" s="53"/>
      <c r="U5" s="53"/>
      <c r="V5" s="53"/>
      <c r="W5" s="53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54" t="s">
        <v>2</v>
      </c>
      <c r="B10" s="55"/>
      <c r="C10" s="56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S10" s="59" t="s">
        <v>3</v>
      </c>
      <c r="T10" s="59"/>
      <c r="U10" s="59"/>
      <c r="V10" s="59"/>
      <c r="W10" s="59"/>
    </row>
    <row r="11" spans="1:23" ht="19.5" customHeight="1">
      <c r="A11" s="3" t="s">
        <v>4</v>
      </c>
      <c r="B11" s="4"/>
      <c r="C11" s="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50" t="s">
        <v>6</v>
      </c>
      <c r="B12" s="51"/>
      <c r="C12" s="51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23" ht="19.5" customHeight="1">
      <c r="A13" s="62" t="s">
        <v>7</v>
      </c>
      <c r="B13" s="63"/>
      <c r="C13" s="63"/>
      <c r="D13" s="64" t="s">
        <v>48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S13" s="59" t="s">
        <v>8</v>
      </c>
      <c r="T13" s="59"/>
      <c r="U13" s="59"/>
      <c r="V13" s="59"/>
      <c r="W13" s="59"/>
    </row>
    <row r="14" spans="1:23" ht="19.5" customHeight="1">
      <c r="A14" s="62" t="s">
        <v>9</v>
      </c>
      <c r="B14" s="63"/>
      <c r="C14" s="63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S14" s="66">
        <v>400</v>
      </c>
      <c r="T14" s="66"/>
      <c r="U14" s="66"/>
      <c r="V14" s="66"/>
      <c r="W14" s="66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7"/>
      <c r="Q16" s="67"/>
      <c r="R16" s="67"/>
      <c r="S16" s="67"/>
    </row>
    <row r="17" spans="1:29" ht="19.5" customHeight="1">
      <c r="A17" s="11" t="s">
        <v>10</v>
      </c>
      <c r="B17" s="68" t="s">
        <v>11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 t="s">
        <v>12</v>
      </c>
      <c r="Q17" s="71"/>
      <c r="R17" s="71"/>
      <c r="S17" s="71"/>
      <c r="T17" s="71" t="s">
        <v>13</v>
      </c>
      <c r="U17" s="71"/>
      <c r="V17" s="71"/>
      <c r="W17" s="72"/>
      <c r="AC17" s="12"/>
    </row>
    <row r="18" spans="1:2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9" ht="12.75">
      <c r="A19" s="14" t="s">
        <v>14</v>
      </c>
      <c r="B19" s="15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73">
        <f>+ROUND($P$43*$S$14*T19/100,2)</f>
        <v>92541.04</v>
      </c>
      <c r="Q19" s="74"/>
      <c r="R19" s="74"/>
      <c r="S19" s="75"/>
      <c r="T19" s="76">
        <v>1.675505248571959</v>
      </c>
      <c r="U19" s="77"/>
      <c r="V19" s="77"/>
      <c r="W19" s="77"/>
      <c r="X19" s="20"/>
      <c r="AC19" s="20"/>
    </row>
    <row r="20" spans="1:29" ht="12.75">
      <c r="A20" s="14" t="s">
        <v>16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73">
        <f aca="true" t="shared" si="0" ref="P20:P40">+ROUND($P$43*$S$14*T20/100,2)</f>
        <v>75755.84</v>
      </c>
      <c r="Q20" s="74"/>
      <c r="R20" s="74"/>
      <c r="S20" s="75"/>
      <c r="T20" s="76">
        <v>1.3716000596327083</v>
      </c>
      <c r="U20" s="77"/>
      <c r="V20" s="77"/>
      <c r="W20" s="77"/>
      <c r="X20" s="20"/>
      <c r="AC20" s="20"/>
    </row>
    <row r="21" spans="1:29" ht="12.75">
      <c r="A21" s="14" t="s">
        <v>18</v>
      </c>
      <c r="B21" s="21" t="s">
        <v>47</v>
      </c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22"/>
      <c r="P21" s="73">
        <f t="shared" si="0"/>
        <v>1214265.14</v>
      </c>
      <c r="Q21" s="74"/>
      <c r="R21" s="74"/>
      <c r="S21" s="75"/>
      <c r="T21" s="76">
        <v>21.98492210339954</v>
      </c>
      <c r="U21" s="77"/>
      <c r="V21" s="77"/>
      <c r="W21" s="77"/>
      <c r="X21" s="20"/>
      <c r="AC21" s="20"/>
    </row>
    <row r="22" spans="1:29" ht="12.75">
      <c r="A22" s="14" t="s">
        <v>19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73">
        <f t="shared" si="0"/>
        <v>813124.17</v>
      </c>
      <c r="Q22" s="74"/>
      <c r="R22" s="74"/>
      <c r="S22" s="75"/>
      <c r="T22" s="76">
        <v>14.72204953093988</v>
      </c>
      <c r="U22" s="77"/>
      <c r="V22" s="77"/>
      <c r="W22" s="77"/>
      <c r="X22" s="20"/>
      <c r="AC22" s="20"/>
    </row>
    <row r="23" spans="1:29" ht="12.75">
      <c r="A23" s="14" t="s">
        <v>21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3">
        <f t="shared" si="0"/>
        <v>18143.85</v>
      </c>
      <c r="Q23" s="74"/>
      <c r="R23" s="74"/>
      <c r="S23" s="75"/>
      <c r="T23" s="76">
        <v>0.32850421606628105</v>
      </c>
      <c r="U23" s="77"/>
      <c r="V23" s="77"/>
      <c r="W23" s="77"/>
      <c r="X23" s="20"/>
      <c r="AC23" s="20"/>
    </row>
    <row r="24" spans="1:29" ht="12.75">
      <c r="A24" s="14" t="s">
        <v>23</v>
      </c>
      <c r="B24" s="21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73">
        <f t="shared" si="0"/>
        <v>247838.78</v>
      </c>
      <c r="Q24" s="74"/>
      <c r="R24" s="74"/>
      <c r="S24" s="75"/>
      <c r="T24" s="76">
        <v>4.48725409582724</v>
      </c>
      <c r="U24" s="77"/>
      <c r="V24" s="77"/>
      <c r="W24" s="77"/>
      <c r="X24" s="20"/>
      <c r="AC24" s="20"/>
    </row>
    <row r="25" spans="1:29" ht="12.75">
      <c r="A25" s="14" t="s">
        <v>25</v>
      </c>
      <c r="B25" s="21" t="s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73">
        <f t="shared" si="0"/>
        <v>581761.56</v>
      </c>
      <c r="Q25" s="74"/>
      <c r="R25" s="74"/>
      <c r="S25" s="75"/>
      <c r="T25" s="76">
        <v>10.533105305173798</v>
      </c>
      <c r="U25" s="77"/>
      <c r="V25" s="77"/>
      <c r="W25" s="77"/>
      <c r="X25" s="20"/>
      <c r="AC25" s="20"/>
    </row>
    <row r="26" spans="1:29" ht="12.75">
      <c r="A26" s="14" t="s">
        <v>26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3">
        <f t="shared" si="0"/>
        <v>121372.09</v>
      </c>
      <c r="Q26" s="74"/>
      <c r="R26" s="74"/>
      <c r="S26" s="75"/>
      <c r="T26" s="76">
        <v>2.1975067818830016</v>
      </c>
      <c r="U26" s="77"/>
      <c r="V26" s="77"/>
      <c r="W26" s="77"/>
      <c r="X26" s="20"/>
      <c r="AC26" s="20"/>
    </row>
    <row r="27" spans="1:29" ht="12.75">
      <c r="A27" s="14" t="s">
        <v>28</v>
      </c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73">
        <f t="shared" si="0"/>
        <v>156470.33</v>
      </c>
      <c r="Q27" s="74"/>
      <c r="R27" s="74"/>
      <c r="S27" s="75"/>
      <c r="T27" s="76">
        <v>2.8329792675049195</v>
      </c>
      <c r="U27" s="77"/>
      <c r="V27" s="77"/>
      <c r="W27" s="77"/>
      <c r="X27" s="20"/>
      <c r="AC27" s="20"/>
    </row>
    <row r="28" spans="1:29" ht="12.75">
      <c r="A28" s="14">
        <v>10</v>
      </c>
      <c r="B28" s="21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73">
        <f t="shared" si="0"/>
        <v>140175.02</v>
      </c>
      <c r="Q28" s="74"/>
      <c r="R28" s="74"/>
      <c r="S28" s="75"/>
      <c r="T28" s="76">
        <v>2.5379440640618203</v>
      </c>
      <c r="U28" s="77"/>
      <c r="V28" s="77"/>
      <c r="W28" s="77"/>
      <c r="X28" s="20"/>
      <c r="AC28" s="20"/>
    </row>
    <row r="29" spans="1:29" ht="12.75">
      <c r="A29" s="14">
        <v>11</v>
      </c>
      <c r="B29" s="21" t="s">
        <v>31</v>
      </c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73">
        <f t="shared" si="0"/>
        <v>257163.91</v>
      </c>
      <c r="Q29" s="74"/>
      <c r="R29" s="74"/>
      <c r="S29" s="75"/>
      <c r="T29" s="76">
        <v>4.65609062921145</v>
      </c>
      <c r="U29" s="77"/>
      <c r="V29" s="77"/>
      <c r="W29" s="77"/>
      <c r="X29" s="20"/>
      <c r="AC29" s="20"/>
    </row>
    <row r="30" spans="1:29" ht="12.75">
      <c r="A30" s="14">
        <v>12</v>
      </c>
      <c r="B30" s="21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73">
        <f t="shared" si="0"/>
        <v>39959.59</v>
      </c>
      <c r="Q30" s="74"/>
      <c r="R30" s="74"/>
      <c r="S30" s="75"/>
      <c r="T30" s="76">
        <v>0.7234897466957062</v>
      </c>
      <c r="U30" s="77"/>
      <c r="V30" s="77"/>
      <c r="W30" s="77"/>
      <c r="X30" s="20"/>
      <c r="AC30" s="20"/>
    </row>
    <row r="31" spans="1:29" ht="12.75">
      <c r="A31" s="14">
        <v>13</v>
      </c>
      <c r="B31" s="21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73">
        <f t="shared" si="0"/>
        <v>541358.71</v>
      </c>
      <c r="Q31" s="74"/>
      <c r="R31" s="74"/>
      <c r="S31" s="75"/>
      <c r="T31" s="76">
        <v>9.801589980983866</v>
      </c>
      <c r="U31" s="77"/>
      <c r="V31" s="77"/>
      <c r="W31" s="77"/>
      <c r="X31" s="20"/>
      <c r="AC31" s="20"/>
    </row>
    <row r="32" spans="1:29" ht="12.75">
      <c r="A32" s="14">
        <v>14</v>
      </c>
      <c r="B32" s="21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73">
        <f t="shared" si="0"/>
        <v>67233.98</v>
      </c>
      <c r="Q32" s="74"/>
      <c r="R32" s="74"/>
      <c r="S32" s="75"/>
      <c r="T32" s="76">
        <v>1.2173072239248985</v>
      </c>
      <c r="U32" s="77"/>
      <c r="V32" s="77"/>
      <c r="W32" s="77"/>
      <c r="X32" s="20"/>
      <c r="AC32" s="20"/>
    </row>
    <row r="33" spans="1:29" ht="12.75">
      <c r="A33" s="14">
        <v>15</v>
      </c>
      <c r="B33" s="21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73">
        <f t="shared" si="0"/>
        <v>259589.99</v>
      </c>
      <c r="Q33" s="74"/>
      <c r="R33" s="74"/>
      <c r="S33" s="75"/>
      <c r="T33" s="76">
        <v>4.700016059299945</v>
      </c>
      <c r="U33" s="77"/>
      <c r="V33" s="77"/>
      <c r="W33" s="77"/>
      <c r="X33" s="20"/>
      <c r="AC33" s="20"/>
    </row>
    <row r="34" spans="1:29" ht="12.75">
      <c r="A34" s="14">
        <v>16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73">
        <f t="shared" si="0"/>
        <v>264499.82</v>
      </c>
      <c r="Q34" s="74"/>
      <c r="R34" s="74"/>
      <c r="S34" s="75"/>
      <c r="T34" s="76">
        <v>4.788911296268393</v>
      </c>
      <c r="U34" s="77"/>
      <c r="V34" s="77"/>
      <c r="W34" s="77"/>
      <c r="X34" s="20"/>
      <c r="AC34" s="20"/>
    </row>
    <row r="35" spans="1:29" ht="12.75">
      <c r="A35" s="14">
        <v>17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73">
        <f t="shared" si="0"/>
        <v>316602.72</v>
      </c>
      <c r="Q35" s="74"/>
      <c r="R35" s="74"/>
      <c r="S35" s="75"/>
      <c r="T35" s="76">
        <v>5.732262185256429</v>
      </c>
      <c r="U35" s="77"/>
      <c r="V35" s="77"/>
      <c r="W35" s="77"/>
      <c r="X35" s="20"/>
      <c r="AC35" s="20"/>
    </row>
    <row r="36" spans="1:29" ht="12.75">
      <c r="A36" s="14">
        <v>18</v>
      </c>
      <c r="B36" s="21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73">
        <f t="shared" si="0"/>
        <v>77599.9</v>
      </c>
      <c r="Q36" s="74"/>
      <c r="R36" s="74"/>
      <c r="S36" s="75"/>
      <c r="T36" s="76">
        <v>1.4049878956288302</v>
      </c>
      <c r="U36" s="77"/>
      <c r="V36" s="77"/>
      <c r="W36" s="77"/>
      <c r="X36" s="20"/>
      <c r="AC36" s="20"/>
    </row>
    <row r="37" spans="1:29" ht="12.75">
      <c r="A37" s="14">
        <v>19</v>
      </c>
      <c r="B37" s="21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73">
        <f t="shared" si="0"/>
        <v>0</v>
      </c>
      <c r="Q37" s="74"/>
      <c r="R37" s="74"/>
      <c r="S37" s="75"/>
      <c r="T37" s="76">
        <v>0</v>
      </c>
      <c r="U37" s="77"/>
      <c r="V37" s="77"/>
      <c r="W37" s="77"/>
      <c r="X37" s="20"/>
      <c r="AC37" s="20"/>
    </row>
    <row r="38" spans="1:29" ht="12.75">
      <c r="A38" s="14">
        <v>20</v>
      </c>
      <c r="B38" s="24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73">
        <f t="shared" si="0"/>
        <v>0</v>
      </c>
      <c r="Q38" s="74"/>
      <c r="R38" s="74"/>
      <c r="S38" s="75"/>
      <c r="T38" s="76">
        <v>0</v>
      </c>
      <c r="U38" s="77"/>
      <c r="V38" s="77"/>
      <c r="W38" s="77"/>
      <c r="X38" s="20"/>
      <c r="AC38" s="20"/>
    </row>
    <row r="39" spans="1:29" ht="12.75">
      <c r="A39" s="14">
        <v>21</v>
      </c>
      <c r="B39" s="24" t="s">
        <v>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73">
        <f t="shared" si="0"/>
        <v>181677.23</v>
      </c>
      <c r="Q39" s="74"/>
      <c r="R39" s="74"/>
      <c r="S39" s="75"/>
      <c r="T39" s="76">
        <v>3.289363756265575</v>
      </c>
      <c r="U39" s="77"/>
      <c r="V39" s="77"/>
      <c r="W39" s="77"/>
      <c r="X39" s="20"/>
      <c r="AC39" s="20"/>
    </row>
    <row r="40" spans="1:29" ht="12.75">
      <c r="A40" s="14">
        <v>22</v>
      </c>
      <c r="B40" s="24" t="s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3">
        <f t="shared" si="0"/>
        <v>56038.69</v>
      </c>
      <c r="Q40" s="74"/>
      <c r="R40" s="74"/>
      <c r="S40" s="75"/>
      <c r="T40" s="76">
        <v>1.0146105534037142</v>
      </c>
      <c r="U40" s="77"/>
      <c r="V40" s="77"/>
      <c r="W40" s="77"/>
      <c r="X40" s="20"/>
      <c r="AC40" s="20"/>
    </row>
    <row r="41" spans="1:29" ht="12.7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AC41" s="32"/>
    </row>
    <row r="42" spans="1:29" ht="12.75">
      <c r="A42" s="13"/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73">
        <f>SUM(P19:S40)</f>
        <v>5523172.360000001</v>
      </c>
      <c r="Q42" s="74"/>
      <c r="R42" s="74"/>
      <c r="S42" s="75"/>
      <c r="T42" s="73">
        <f>SUM(T19:W40)</f>
        <v>99.99999999999996</v>
      </c>
      <c r="U42" s="74"/>
      <c r="V42" s="74"/>
      <c r="W42" s="75"/>
      <c r="AC42" s="32"/>
    </row>
    <row r="43" spans="1:29" ht="12.75">
      <c r="A43" s="13"/>
      <c r="B43" s="35" t="s">
        <v>38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78">
        <v>13807.930888360801</v>
      </c>
      <c r="Q43" s="79"/>
      <c r="R43" s="79"/>
      <c r="S43" s="80"/>
      <c r="T43" s="81"/>
      <c r="U43" s="82"/>
      <c r="V43" s="82"/>
      <c r="W43" s="83"/>
      <c r="AC43" s="37"/>
    </row>
    <row r="44" spans="1:29" ht="12.75">
      <c r="A44" s="13"/>
      <c r="B44" s="3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9"/>
      <c r="Q44" s="39"/>
      <c r="R44" s="39"/>
      <c r="S44" s="39"/>
      <c r="T44" s="13"/>
      <c r="U44" s="13"/>
      <c r="V44" s="13"/>
      <c r="W44" s="13"/>
      <c r="AC44" s="37"/>
    </row>
    <row r="45" spans="1:29" ht="12.75">
      <c r="A45" s="13"/>
      <c r="B45" s="41" t="s">
        <v>39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84">
        <f>+P42*1.2*1.21</f>
        <v>8019646.266720002</v>
      </c>
      <c r="Q45" s="85"/>
      <c r="R45" s="85"/>
      <c r="S45" s="86"/>
      <c r="T45" s="87"/>
      <c r="U45" s="87"/>
      <c r="V45" s="87"/>
      <c r="W45" s="88"/>
      <c r="AC45" s="37"/>
    </row>
    <row r="46" spans="1:29" ht="7.5" customHeight="1">
      <c r="A46" s="13"/>
      <c r="B46" s="45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/>
      <c r="P46" s="17"/>
      <c r="Q46" s="18"/>
      <c r="R46" s="18"/>
      <c r="S46" s="19"/>
      <c r="T46" s="47"/>
      <c r="U46" s="47"/>
      <c r="V46" s="47"/>
      <c r="W46" s="47"/>
      <c r="AC46" s="37"/>
    </row>
    <row r="47" spans="1:29" ht="12.75">
      <c r="A47" s="13"/>
      <c r="B47" s="35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8"/>
      <c r="P47" s="78">
        <f>+P45/S14</f>
        <v>20049.115666800004</v>
      </c>
      <c r="Q47" s="79"/>
      <c r="R47" s="79"/>
      <c r="S47" s="80"/>
      <c r="T47" s="87"/>
      <c r="U47" s="87"/>
      <c r="V47" s="87"/>
      <c r="W47" s="88"/>
      <c r="Y47" s="44"/>
      <c r="Z47" s="49"/>
      <c r="AA47" s="40"/>
      <c r="AB47" s="32"/>
      <c r="AC47" s="37"/>
    </row>
    <row r="48" spans="2:2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B48" s="32"/>
    </row>
    <row r="49" spans="26:29" ht="12.75">
      <c r="Z49" s="30"/>
      <c r="AA49" s="31"/>
      <c r="AB49" s="32"/>
      <c r="AC49" s="32"/>
    </row>
    <row r="50" spans="26:29" ht="12.75">
      <c r="Z50" s="30"/>
      <c r="AA50" s="31"/>
      <c r="AB50" s="32"/>
      <c r="AC50" s="32"/>
    </row>
    <row r="51" spans="26:29" ht="12.75">
      <c r="Z51" s="30"/>
      <c r="AA51" s="30"/>
      <c r="AB51" s="32"/>
      <c r="AC51" s="37"/>
    </row>
    <row r="52" spans="26:29" ht="12.75">
      <c r="Z52" s="40"/>
      <c r="AA52" s="40"/>
      <c r="AB52" s="32"/>
      <c r="AC52" s="37"/>
    </row>
    <row r="53" spans="26:29" ht="12.75">
      <c r="Z53" s="40"/>
      <c r="AA53" s="40"/>
      <c r="AB53" s="32"/>
      <c r="AC53" s="37"/>
    </row>
    <row r="54" spans="26:29" ht="12.75">
      <c r="Z54" s="40"/>
      <c r="AA54" s="40"/>
      <c r="AB54" s="32"/>
      <c r="AC54" s="37"/>
    </row>
    <row r="55" spans="26:29" ht="12.75">
      <c r="Z55" s="49"/>
      <c r="AA55" s="40"/>
      <c r="AB55" s="32"/>
      <c r="AC55" s="37"/>
    </row>
  </sheetData>
  <mergeCells count="69">
    <mergeCell ref="P45:S45"/>
    <mergeCell ref="T45:W45"/>
    <mergeCell ref="P47:S47"/>
    <mergeCell ref="T47:W47"/>
    <mergeCell ref="P42:S42"/>
    <mergeCell ref="T42:W42"/>
    <mergeCell ref="P43:S43"/>
    <mergeCell ref="T43:W43"/>
    <mergeCell ref="P37:S37"/>
    <mergeCell ref="T37:W37"/>
    <mergeCell ref="P40:S40"/>
    <mergeCell ref="T40:W40"/>
    <mergeCell ref="P38:S38"/>
    <mergeCell ref="T38:W38"/>
    <mergeCell ref="P39:S39"/>
    <mergeCell ref="T39:W39"/>
    <mergeCell ref="P35:S35"/>
    <mergeCell ref="T35:W35"/>
    <mergeCell ref="P36:S36"/>
    <mergeCell ref="T36:W36"/>
    <mergeCell ref="P33:S33"/>
    <mergeCell ref="T33:W33"/>
    <mergeCell ref="P34:S34"/>
    <mergeCell ref="T34:W34"/>
    <mergeCell ref="P31:S31"/>
    <mergeCell ref="T31:W31"/>
    <mergeCell ref="P32:S32"/>
    <mergeCell ref="T32:W32"/>
    <mergeCell ref="P29:S29"/>
    <mergeCell ref="T29:W29"/>
    <mergeCell ref="P30:S30"/>
    <mergeCell ref="T30:W30"/>
    <mergeCell ref="P27:S27"/>
    <mergeCell ref="T27:W27"/>
    <mergeCell ref="P28:S28"/>
    <mergeCell ref="T28:W28"/>
    <mergeCell ref="P25:S25"/>
    <mergeCell ref="T25:W25"/>
    <mergeCell ref="P26:S26"/>
    <mergeCell ref="T26:W26"/>
    <mergeCell ref="P23:S23"/>
    <mergeCell ref="T23:W23"/>
    <mergeCell ref="P24:S24"/>
    <mergeCell ref="T24:W24"/>
    <mergeCell ref="P21:S21"/>
    <mergeCell ref="T21:W21"/>
    <mergeCell ref="P22:S22"/>
    <mergeCell ref="T22:W22"/>
    <mergeCell ref="P19:S19"/>
    <mergeCell ref="T19:W19"/>
    <mergeCell ref="P20:S20"/>
    <mergeCell ref="T20:W20"/>
    <mergeCell ref="P16:S16"/>
    <mergeCell ref="B17:O17"/>
    <mergeCell ref="P17:S17"/>
    <mergeCell ref="T17:W17"/>
    <mergeCell ref="S13:W13"/>
    <mergeCell ref="A14:C14"/>
    <mergeCell ref="D14:Q14"/>
    <mergeCell ref="S14:W14"/>
    <mergeCell ref="D11:Q11"/>
    <mergeCell ref="A12:C12"/>
    <mergeCell ref="D12:Q12"/>
    <mergeCell ref="A13:C13"/>
    <mergeCell ref="D13:Q13"/>
    <mergeCell ref="S5:W5"/>
    <mergeCell ref="A10:C10"/>
    <mergeCell ref="D10:Q10"/>
    <mergeCell ref="S10:W10"/>
  </mergeCells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Windows User</cp:lastModifiedBy>
  <cp:lastPrinted>2017-03-24T21:14:19Z</cp:lastPrinted>
  <dcterms:created xsi:type="dcterms:W3CDTF">2009-05-18T11:11:37Z</dcterms:created>
  <dcterms:modified xsi:type="dcterms:W3CDTF">2017-11-16T20:14:42Z</dcterms:modified>
  <cp:category/>
  <cp:version/>
  <cp:contentType/>
  <cp:contentStatus/>
</cp:coreProperties>
</file>